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portcenter2-my.sharepoint.com/personal/alzbeta_kostkova_sportcenter_sk/Documents/"/>
    </mc:Choice>
  </mc:AlternateContent>
  <xr:revisionPtr revIDLastSave="0" documentId="8_{83CE366D-4C68-4943-A62C-4507D7A81A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cember" sheetId="2" r:id="rId1"/>
    <sheet name="Hárok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J5" i="2"/>
  <c r="I7" i="2"/>
  <c r="J7" i="2"/>
  <c r="J14" i="2"/>
  <c r="I14" i="2" s="1"/>
  <c r="H28" i="2"/>
  <c r="I28" i="2" s="1"/>
  <c r="H20" i="2"/>
  <c r="I20" i="2" s="1"/>
  <c r="H19" i="2"/>
  <c r="I19" i="2" s="1"/>
  <c r="J18" i="2" l="1"/>
  <c r="I18" i="2" s="1"/>
  <c r="H17" i="2"/>
  <c r="I17" i="2" s="1"/>
  <c r="I12" i="2"/>
  <c r="J16" i="2"/>
  <c r="I16" i="2" s="1"/>
  <c r="J9" i="2"/>
  <c r="I9" i="2" s="1"/>
  <c r="H8" i="2"/>
  <c r="I8" i="2" s="1"/>
  <c r="J6" i="2"/>
  <c r="J10" i="2"/>
  <c r="J15" i="2"/>
  <c r="J22" i="2"/>
  <c r="J23" i="2"/>
  <c r="J24" i="2"/>
  <c r="J25" i="2"/>
  <c r="J26" i="2"/>
  <c r="J27" i="2"/>
  <c r="J29" i="2"/>
  <c r="J30" i="2"/>
  <c r="J31" i="2"/>
</calcChain>
</file>

<file path=xl/sharedStrings.xml><?xml version="1.0" encoding="utf-8"?>
<sst xmlns="http://schemas.openxmlformats.org/spreadsheetml/2006/main" count="214" uniqueCount="125">
  <si>
    <t>3</t>
  </si>
  <si>
    <t>4</t>
  </si>
  <si>
    <t>6a</t>
  </si>
  <si>
    <t>6b</t>
  </si>
  <si>
    <t>8a/8b</t>
  </si>
  <si>
    <t>Číslo objednávky</t>
  </si>
  <si>
    <t>Popis plnenia</t>
  </si>
  <si>
    <t>Suma bez DPH</t>
  </si>
  <si>
    <t>DPH</t>
  </si>
  <si>
    <t>Suma s DPH</t>
  </si>
  <si>
    <t>Zmluva</t>
  </si>
  <si>
    <t xml:space="preserve">Dátum </t>
  </si>
  <si>
    <t>Dodávateľ</t>
  </si>
  <si>
    <t>Adresa</t>
  </si>
  <si>
    <t>IČO</t>
  </si>
  <si>
    <t>meno a funkcia FO, ktorá objednávku podpísala</t>
  </si>
  <si>
    <t>akcia/podujatie/účel</t>
  </si>
  <si>
    <t>Ing. Beata Matušková Watzkeová                                   vedúci manažér EOaSS</t>
  </si>
  <si>
    <t>marketing</t>
  </si>
  <si>
    <t>IT Learning Slovakia s.r.o.</t>
  </si>
  <si>
    <t>Kominárska 2, 831 04  Bratislava</t>
  </si>
  <si>
    <t xml:space="preserve">Špecializované školenie balík Adobe Illustrator - tri stupne školenia + ročné členstvo </t>
  </si>
  <si>
    <t>03122024</t>
  </si>
  <si>
    <t>1</t>
  </si>
  <si>
    <t>Prehľad objednávok - december 2024</t>
  </si>
  <si>
    <t>04122024</t>
  </si>
  <si>
    <t>Režijný materiál: tejpovacia páska, posilňovacia guma, masážny olej, plachta</t>
  </si>
  <si>
    <t>režijný materiál</t>
  </si>
  <si>
    <t>Eureko SK, s.r.o.</t>
  </si>
  <si>
    <t>Urbánková 12, 080 01 Prešov</t>
  </si>
  <si>
    <t>2</t>
  </si>
  <si>
    <t>Stojanové lampy, žiarovky</t>
  </si>
  <si>
    <t>Bratislava - Lamač OBI</t>
  </si>
  <si>
    <t>Hodonínska ulica 25, 841 03 Bratislava</t>
  </si>
  <si>
    <t>Zariadenie na testovanie bránice: Ohm belt</t>
  </si>
  <si>
    <t>Fox rehabsport s.r.o.</t>
  </si>
  <si>
    <t>Medená 15387/4, 974 05                          Banská Bystrica</t>
  </si>
  <si>
    <t>prístroje</t>
  </si>
  <si>
    <t>06122024</t>
  </si>
  <si>
    <t>Prenájom skladových priestorov v ŠH Mladosť v mesiacoch január - december 2025</t>
  </si>
  <si>
    <t>služby</t>
  </si>
  <si>
    <t>Športová hala Mladosť s.r.o.</t>
  </si>
  <si>
    <t>Trnavská cesta 39, 931 01 Šamorín</t>
  </si>
  <si>
    <t>Hygienicky balené medy</t>
  </si>
  <si>
    <t>Espresso SK, s. r. o.</t>
  </si>
  <si>
    <t>Geologická 1F, 821 06 Bratislava</t>
  </si>
  <si>
    <t>05122024</t>
  </si>
  <si>
    <t>Fyzioterapia v trvaní 3 mesiacov - B. Mokošová</t>
  </si>
  <si>
    <t>športová príprava</t>
  </si>
  <si>
    <t>Rastislav Petrila</t>
  </si>
  <si>
    <t>Štefana Králika 1/A, 841 08 Bratislava</t>
  </si>
  <si>
    <t>Zdravotnícky materiál - B. Mokošová</t>
  </si>
  <si>
    <t>ENERGYSPORT SK, s.r.o.</t>
  </si>
  <si>
    <t>Hradská 19, 821 07 Bratislava-Vrakuňa</t>
  </si>
  <si>
    <t>Masáže - B. Mokošová</t>
  </si>
  <si>
    <t>Joja bodyfit štúdio, s.r.o.</t>
  </si>
  <si>
    <t>Mlynarovičova 4, 851 03 Bratislava</t>
  </si>
  <si>
    <t>Kancelárske potreby: papier; euroobaly</t>
  </si>
  <si>
    <t>ŠEVT a.s.</t>
  </si>
  <si>
    <t>Plynárenská 6, 821 09 Bratislava</t>
  </si>
  <si>
    <t>10122024</t>
  </si>
  <si>
    <t>Zdravotnícky materiál: nafion hadička, jednorazové náustky, nosové svorky, polar wearlink</t>
  </si>
  <si>
    <t>EGAMED, spol. s r.o.</t>
  </si>
  <si>
    <t>Ratnovce č. 4, 922 31 Ratnovce</t>
  </si>
  <si>
    <t>00613606</t>
  </si>
  <si>
    <t>Zdravotnícky materiál: dezinfekčné a krycie prostriedky, vitamíny a minerály, lieky a zdravotnícky materiál</t>
  </si>
  <si>
    <t>Pribylinská 2/A, 831 04 Bratislava</t>
  </si>
  <si>
    <t>BENU Slovensko, a.s.</t>
  </si>
  <si>
    <t>Zdravotnícky materiál: barla podpazušná, francúzska barla</t>
  </si>
  <si>
    <t>UNIZDRAV Prešov, s.r.o. - eSHOP</t>
  </si>
  <si>
    <t>Lastovičia 1883/7, 080 01 Prešov</t>
  </si>
  <si>
    <t>Zdravotnícky materiál: suché ihly, tampóny na dezinfekciu, nádoby na ihly</t>
  </si>
  <si>
    <t>EduFyt s.r.o.</t>
  </si>
  <si>
    <t>Belinského 18, 851 01 Bratislava</t>
  </si>
  <si>
    <t>12122024</t>
  </si>
  <si>
    <t>Služby športového odborníka na rok 2025</t>
  </si>
  <si>
    <t>Marcel Lopuchovský</t>
  </si>
  <si>
    <t>Vlčie hrdlo 584/56, 821 07 Bratislava</t>
  </si>
  <si>
    <t>Balená voda Dolphin; fľaša na vodu (na výmenu); sanitácia výdajníka (fakturácia podľa skutočnej potreby)</t>
  </si>
  <si>
    <t>Dolphin Central Europe s.r.o.</t>
  </si>
  <si>
    <t>Nádražná 1958, 900 28 Ivanka pri Dunaji</t>
  </si>
  <si>
    <t>Zabezpečenie tréningového plánu pre B. Mokošová</t>
  </si>
  <si>
    <t>Slávia Gymnastické centrum Bratislava</t>
  </si>
  <si>
    <t>Wolkrová 47, 851 01 Bratislava</t>
  </si>
  <si>
    <t xml:space="preserve">Spracovanie mzdového účtovníctva v roku 2025 </t>
  </si>
  <si>
    <t>Zuzana Urbanovičová</t>
  </si>
  <si>
    <t>A. Hlinku 298/16, 900 84 Kaplna</t>
  </si>
  <si>
    <t>47397047</t>
  </si>
  <si>
    <t>5</t>
  </si>
  <si>
    <t>Športové lekárske prehliadky pre športovcov v roku 2025 (fakturácia podľa skutočného počtu vykonaných prehliadok)</t>
  </si>
  <si>
    <t>Mail Klerk - info.narodnesportovecentrum.sk.klerk; na obdobie január až december 2025 (mesačná fakturácia podľa aktuálneho plnenia)</t>
  </si>
  <si>
    <t>Webglobe, a.s.</t>
  </si>
  <si>
    <t>Stará Prievozská 1349/2,                                 821 09 Bratislava</t>
  </si>
  <si>
    <t>52486567</t>
  </si>
  <si>
    <t>7</t>
  </si>
  <si>
    <t>Reg.poplatok za doménu - eshop-nsc.sk;Webhosting Start  eschop-nsc.sk;Automatické zálohovanie-eshop-nsc.sk</t>
  </si>
  <si>
    <t>16122024</t>
  </si>
  <si>
    <t>Promovie s.r.o.</t>
  </si>
  <si>
    <t>48029645</t>
  </si>
  <si>
    <t>podcast</t>
  </si>
  <si>
    <t>Rastislav Konečný</t>
  </si>
  <si>
    <t>52145620</t>
  </si>
  <si>
    <t>Príprava a realizácia audiovizuálneho diela; príprava obsahu podcastu a príprava scenára - Epizóda - V. Baluška</t>
  </si>
  <si>
    <t>Lánska 933/21,                                              017 01 Považská Bystrica</t>
  </si>
  <si>
    <t>Prenájom technického vybavenia, produkcia a postprodukcia 1 epizódy - V. Baluška; prenájom audiotechniky; prenájom svetiel a videotechniky; ročné predplatné aplikácie Podbean</t>
  </si>
  <si>
    <t>Bradáčova 2, 851 02 Bratislava</t>
  </si>
  <si>
    <t>SPORTMED, s.r.o.</t>
  </si>
  <si>
    <t>Nitrianska 4272/32A, 903 01 Senec</t>
  </si>
  <si>
    <t>35870281</t>
  </si>
  <si>
    <t>19122024</t>
  </si>
  <si>
    <t>Podpora ISŠ, nahadzovanie nových RPO do RPOŠ, telefonická podpora a konzultácie; export aktívnych športovcov, export zväzov a ich počty</t>
  </si>
  <si>
    <t>ISŠ</t>
  </si>
  <si>
    <t>stengl a.s.</t>
  </si>
  <si>
    <t>Sumbalova 1A, 841 04 Bratislava</t>
  </si>
  <si>
    <t>35873426</t>
  </si>
  <si>
    <t>Športový rýchloschnúci uterák v rozmere 140x 65 cm zo 100% bavlny</t>
  </si>
  <si>
    <t>Allsports Slovakia, s.r.o.</t>
  </si>
  <si>
    <t>Panónska cesta 38/A, 851 04 Bratislava</t>
  </si>
  <si>
    <t>Športové ľadvinky, outdoorové uteráky, rolovacie batohy</t>
  </si>
  <si>
    <t>Registrovaný sociálny podnik Alfa s.r.o.</t>
  </si>
  <si>
    <t>Kyjevské námestie 2,                                974 04 Banská Bystrica</t>
  </si>
  <si>
    <t>02122024</t>
  </si>
  <si>
    <t>Čistiace a upratovacie práce; dezinfekcia diagnostických prístrojov a priestorov, dezinfekcia kliniky</t>
  </si>
  <si>
    <t>Povex s.r.o.</t>
  </si>
  <si>
    <t>Nevädzová 17211/6F, 821 01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</si>
</sst>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316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4" fontId="3" fillId="0" borderId="1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0" xfId="0" applyFont="1"/>
    <xf numFmtId="49" fontId="14" fillId="0" borderId="1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5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4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right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4" fontId="1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14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64" fontId="3" fillId="0" borderId="0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 wrapText="1"/>
    </xf>
    <xf numFmtId="7" fontId="3" fillId="0" borderId="0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3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8"/>
  <sheetViews>
    <sheetView tabSelected="1" zoomScale="70" zoomScaleNormal="70" workbookViewId="0">
      <selection activeCell="A5" sqref="A5"/>
    </sheetView>
  </sheetViews>
  <sheetFormatPr defaultColWidth="9.1796875" defaultRowHeight="15.5" x14ac:dyDescent="0.35"/>
  <cols>
    <col min="1" max="1" width="11.1796875" style="2" customWidth="1"/>
    <col min="2" max="2" width="2.81640625" style="2" customWidth="1"/>
    <col min="3" max="3" width="52.1796875" style="5" customWidth="1"/>
    <col min="4" max="4" width="3" style="5" bestFit="1" customWidth="1"/>
    <col min="5" max="5" width="2.1796875" style="5" bestFit="1" customWidth="1"/>
    <col min="6" max="6" width="4" style="5" bestFit="1" customWidth="1"/>
    <col min="7" max="7" width="5" style="5" bestFit="1" customWidth="1"/>
    <col min="8" max="8" width="12.1796875" style="20" bestFit="1" customWidth="1"/>
    <col min="9" max="9" width="12.81640625" style="25" bestFit="1" customWidth="1"/>
    <col min="10" max="10" width="13.453125" style="20" customWidth="1"/>
    <col min="11" max="11" width="9.1796875" style="3"/>
    <col min="12" max="12" width="13.81640625" style="2" customWidth="1"/>
    <col min="13" max="13" width="28" style="20" customWidth="1"/>
    <col min="14" max="14" width="32.81640625" style="20" customWidth="1"/>
    <col min="15" max="15" width="10.1796875" style="2" bestFit="1" customWidth="1"/>
    <col min="16" max="16" width="26.81640625" style="5" customWidth="1"/>
    <col min="17" max="16384" width="9.1796875" style="2"/>
  </cols>
  <sheetData>
    <row r="1" spans="1:16" x14ac:dyDescent="0.35">
      <c r="A1" s="92" t="s">
        <v>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6" thickBot="1" x14ac:dyDescent="0.4">
      <c r="A2" s="3"/>
      <c r="B2" s="4"/>
      <c r="D2" s="6"/>
      <c r="E2" s="7"/>
      <c r="F2" s="8"/>
      <c r="G2" s="8"/>
      <c r="H2" s="9"/>
      <c r="I2" s="10"/>
      <c r="J2" s="9"/>
      <c r="K2" s="1"/>
      <c r="L2" s="11"/>
      <c r="M2" s="12"/>
      <c r="N2" s="12"/>
    </row>
    <row r="3" spans="1:16" s="20" customFormat="1" ht="16" thickBot="1" x14ac:dyDescent="0.4">
      <c r="A3" s="93">
        <v>1</v>
      </c>
      <c r="B3" s="94"/>
      <c r="C3" s="13">
        <v>2</v>
      </c>
      <c r="D3" s="95"/>
      <c r="E3" s="96"/>
      <c r="F3" s="96"/>
      <c r="G3" s="96"/>
      <c r="H3" s="14"/>
      <c r="I3" s="15"/>
      <c r="J3" s="14" t="s">
        <v>0</v>
      </c>
      <c r="K3" s="14" t="s">
        <v>1</v>
      </c>
      <c r="L3" s="16">
        <v>5</v>
      </c>
      <c r="M3" s="17" t="s">
        <v>2</v>
      </c>
      <c r="N3" s="18" t="s">
        <v>3</v>
      </c>
      <c r="O3" s="16">
        <v>7</v>
      </c>
      <c r="P3" s="19" t="s">
        <v>4</v>
      </c>
    </row>
    <row r="4" spans="1:16" s="20" customFormat="1" ht="31" x14ac:dyDescent="0.35">
      <c r="A4" s="97" t="s">
        <v>5</v>
      </c>
      <c r="B4" s="98"/>
      <c r="C4" s="13" t="s">
        <v>6</v>
      </c>
      <c r="D4" s="95" t="s">
        <v>16</v>
      </c>
      <c r="E4" s="96"/>
      <c r="F4" s="96"/>
      <c r="G4" s="96"/>
      <c r="H4" s="21" t="s">
        <v>7</v>
      </c>
      <c r="I4" s="15" t="s">
        <v>8</v>
      </c>
      <c r="J4" s="21" t="s">
        <v>9</v>
      </c>
      <c r="K4" s="14" t="s">
        <v>10</v>
      </c>
      <c r="L4" s="22" t="s">
        <v>11</v>
      </c>
      <c r="M4" s="22" t="s">
        <v>12</v>
      </c>
      <c r="N4" s="22" t="s">
        <v>13</v>
      </c>
      <c r="O4" s="22" t="s">
        <v>14</v>
      </c>
      <c r="P4" s="23" t="s">
        <v>15</v>
      </c>
    </row>
    <row r="5" spans="1:16" s="20" customFormat="1" ht="43.5" x14ac:dyDescent="0.35">
      <c r="A5" s="26" t="s">
        <v>121</v>
      </c>
      <c r="B5" s="27" t="s">
        <v>23</v>
      </c>
      <c r="C5" s="28" t="s">
        <v>122</v>
      </c>
      <c r="D5" s="99" t="s">
        <v>40</v>
      </c>
      <c r="E5" s="114"/>
      <c r="F5" s="114"/>
      <c r="G5" s="115"/>
      <c r="H5" s="29">
        <v>6594</v>
      </c>
      <c r="I5" s="29">
        <f>J5-H5</f>
        <v>1318.7999999999993</v>
      </c>
      <c r="J5" s="24">
        <f>H5*1.2</f>
        <v>7912.7999999999993</v>
      </c>
      <c r="K5" s="30"/>
      <c r="L5" s="31">
        <v>45993</v>
      </c>
      <c r="M5" s="32" t="s">
        <v>123</v>
      </c>
      <c r="N5" s="32" t="s">
        <v>124</v>
      </c>
      <c r="O5" s="32">
        <v>44416326</v>
      </c>
      <c r="P5" s="32" t="s">
        <v>17</v>
      </c>
    </row>
    <row r="6" spans="1:16" s="20" customFormat="1" ht="43.5" x14ac:dyDescent="0.35">
      <c r="A6" s="26" t="s">
        <v>22</v>
      </c>
      <c r="B6" s="27" t="s">
        <v>23</v>
      </c>
      <c r="C6" s="28" t="s">
        <v>21</v>
      </c>
      <c r="D6" s="99" t="s">
        <v>18</v>
      </c>
      <c r="E6" s="114"/>
      <c r="F6" s="114"/>
      <c r="G6" s="115"/>
      <c r="H6" s="29">
        <v>417.47</v>
      </c>
      <c r="I6" s="29">
        <v>83.49</v>
      </c>
      <c r="J6" s="24">
        <f t="shared" ref="J6:J31" si="0">H6+I6</f>
        <v>500.96000000000004</v>
      </c>
      <c r="K6" s="30"/>
      <c r="L6" s="31">
        <v>45629</v>
      </c>
      <c r="M6" s="32" t="s">
        <v>19</v>
      </c>
      <c r="N6" s="32" t="s">
        <v>20</v>
      </c>
      <c r="O6" s="32">
        <v>43939899</v>
      </c>
      <c r="P6" s="32" t="s">
        <v>17</v>
      </c>
    </row>
    <row r="7" spans="1:16" s="20" customFormat="1" ht="43.5" x14ac:dyDescent="0.35">
      <c r="A7" s="26" t="s">
        <v>22</v>
      </c>
      <c r="B7" s="27" t="s">
        <v>30</v>
      </c>
      <c r="C7" s="28" t="s">
        <v>118</v>
      </c>
      <c r="D7" s="99" t="s">
        <v>27</v>
      </c>
      <c r="E7" s="100"/>
      <c r="F7" s="100"/>
      <c r="G7" s="101"/>
      <c r="H7" s="29">
        <v>1449.6</v>
      </c>
      <c r="I7" s="29">
        <f>J7-H7</f>
        <v>144.96000000000004</v>
      </c>
      <c r="J7" s="24">
        <f>H7*1.1</f>
        <v>1594.56</v>
      </c>
      <c r="K7" s="30"/>
      <c r="L7" s="31">
        <v>45629</v>
      </c>
      <c r="M7" s="32" t="s">
        <v>119</v>
      </c>
      <c r="N7" s="32" t="s">
        <v>120</v>
      </c>
      <c r="O7" s="32">
        <v>36644081</v>
      </c>
      <c r="P7" s="32" t="s">
        <v>17</v>
      </c>
    </row>
    <row r="8" spans="1:16" s="20" customFormat="1" ht="43.5" x14ac:dyDescent="0.35">
      <c r="A8" s="26" t="s">
        <v>25</v>
      </c>
      <c r="B8" s="27" t="s">
        <v>23</v>
      </c>
      <c r="C8" s="28" t="s">
        <v>26</v>
      </c>
      <c r="D8" s="99" t="s">
        <v>27</v>
      </c>
      <c r="E8" s="100"/>
      <c r="F8" s="100"/>
      <c r="G8" s="101"/>
      <c r="H8" s="29">
        <f>J8/1.2</f>
        <v>415.66666666666669</v>
      </c>
      <c r="I8" s="29">
        <f>J8-H8</f>
        <v>83.133333333333326</v>
      </c>
      <c r="J8" s="24">
        <v>498.8</v>
      </c>
      <c r="K8" s="30"/>
      <c r="L8" s="31">
        <v>45630</v>
      </c>
      <c r="M8" s="32" t="s">
        <v>28</v>
      </c>
      <c r="N8" s="32" t="s">
        <v>29</v>
      </c>
      <c r="O8" s="32">
        <v>36844373</v>
      </c>
      <c r="P8" s="32" t="s">
        <v>17</v>
      </c>
    </row>
    <row r="9" spans="1:16" s="20" customFormat="1" ht="43.5" x14ac:dyDescent="0.35">
      <c r="A9" s="26" t="s">
        <v>25</v>
      </c>
      <c r="B9" s="27" t="s">
        <v>30</v>
      </c>
      <c r="C9" s="28" t="s">
        <v>31</v>
      </c>
      <c r="D9" s="99" t="s">
        <v>27</v>
      </c>
      <c r="E9" s="100"/>
      <c r="F9" s="100"/>
      <c r="G9" s="101"/>
      <c r="H9" s="29">
        <v>74.95</v>
      </c>
      <c r="I9" s="29">
        <f>J9-H9</f>
        <v>14.989999999999995</v>
      </c>
      <c r="J9" s="24">
        <f>H9*1.2</f>
        <v>89.94</v>
      </c>
      <c r="K9" s="30"/>
      <c r="L9" s="31">
        <v>45630</v>
      </c>
      <c r="M9" s="32" t="s">
        <v>32</v>
      </c>
      <c r="N9" s="32" t="s">
        <v>33</v>
      </c>
      <c r="O9" s="32"/>
      <c r="P9" s="32" t="s">
        <v>17</v>
      </c>
    </row>
    <row r="10" spans="1:16" s="20" customFormat="1" ht="43.5" x14ac:dyDescent="0.35">
      <c r="A10" s="26" t="s">
        <v>25</v>
      </c>
      <c r="B10" s="27" t="s">
        <v>0</v>
      </c>
      <c r="C10" s="28" t="s">
        <v>34</v>
      </c>
      <c r="D10" s="99" t="s">
        <v>37</v>
      </c>
      <c r="E10" s="114"/>
      <c r="F10" s="114"/>
      <c r="G10" s="115"/>
      <c r="H10" s="29">
        <v>340</v>
      </c>
      <c r="I10" s="29">
        <v>0</v>
      </c>
      <c r="J10" s="24">
        <f t="shared" si="0"/>
        <v>340</v>
      </c>
      <c r="K10" s="30"/>
      <c r="L10" s="31">
        <v>45630</v>
      </c>
      <c r="M10" s="32" t="s">
        <v>35</v>
      </c>
      <c r="N10" s="32" t="s">
        <v>36</v>
      </c>
      <c r="O10" s="32">
        <v>52261174</v>
      </c>
      <c r="P10" s="32" t="s">
        <v>17</v>
      </c>
    </row>
    <row r="11" spans="1:16" s="20" customFormat="1" ht="43.5" x14ac:dyDescent="0.35">
      <c r="A11" s="26" t="s">
        <v>46</v>
      </c>
      <c r="B11" s="27" t="s">
        <v>23</v>
      </c>
      <c r="C11" s="28" t="s">
        <v>47</v>
      </c>
      <c r="D11" s="99" t="s">
        <v>48</v>
      </c>
      <c r="E11" s="100"/>
      <c r="F11" s="100"/>
      <c r="G11" s="101"/>
      <c r="H11" s="29">
        <v>600</v>
      </c>
      <c r="I11" s="29">
        <v>0</v>
      </c>
      <c r="J11" s="24">
        <v>600</v>
      </c>
      <c r="K11" s="30"/>
      <c r="L11" s="31">
        <v>45631</v>
      </c>
      <c r="M11" s="32" t="s">
        <v>49</v>
      </c>
      <c r="N11" s="32" t="s">
        <v>50</v>
      </c>
      <c r="O11" s="32">
        <v>40403335</v>
      </c>
      <c r="P11" s="32" t="s">
        <v>17</v>
      </c>
    </row>
    <row r="12" spans="1:16" s="20" customFormat="1" ht="43.5" x14ac:dyDescent="0.35">
      <c r="A12" s="26" t="s">
        <v>46</v>
      </c>
      <c r="B12" s="27" t="s">
        <v>30</v>
      </c>
      <c r="C12" s="28" t="s">
        <v>51</v>
      </c>
      <c r="D12" s="99" t="s">
        <v>48</v>
      </c>
      <c r="E12" s="100"/>
      <c r="F12" s="100"/>
      <c r="G12" s="101"/>
      <c r="H12" s="29">
        <v>323.12</v>
      </c>
      <c r="I12" s="29">
        <f>J12-H12</f>
        <v>34.519999999999982</v>
      </c>
      <c r="J12" s="24">
        <v>357.64</v>
      </c>
      <c r="K12" s="30"/>
      <c r="L12" s="31">
        <v>45631</v>
      </c>
      <c r="M12" s="32" t="s">
        <v>52</v>
      </c>
      <c r="N12" s="32" t="s">
        <v>53</v>
      </c>
      <c r="O12" s="32">
        <v>51239558</v>
      </c>
      <c r="P12" s="32" t="s">
        <v>17</v>
      </c>
    </row>
    <row r="13" spans="1:16" s="20" customFormat="1" ht="43.5" x14ac:dyDescent="0.35">
      <c r="A13" s="26" t="s">
        <v>46</v>
      </c>
      <c r="B13" s="27" t="s">
        <v>0</v>
      </c>
      <c r="C13" s="28" t="s">
        <v>54</v>
      </c>
      <c r="D13" s="99" t="s">
        <v>48</v>
      </c>
      <c r="E13" s="100"/>
      <c r="F13" s="100"/>
      <c r="G13" s="101"/>
      <c r="H13" s="29">
        <v>200</v>
      </c>
      <c r="I13" s="29">
        <v>0</v>
      </c>
      <c r="J13" s="24">
        <v>200</v>
      </c>
      <c r="K13" s="30"/>
      <c r="L13" s="31">
        <v>45631</v>
      </c>
      <c r="M13" s="32" t="s">
        <v>55</v>
      </c>
      <c r="N13" s="32" t="s">
        <v>56</v>
      </c>
      <c r="O13" s="32">
        <v>47043954</v>
      </c>
      <c r="P13" s="32" t="s">
        <v>17</v>
      </c>
    </row>
    <row r="14" spans="1:16" s="20" customFormat="1" ht="43.5" x14ac:dyDescent="0.35">
      <c r="A14" s="26" t="s">
        <v>46</v>
      </c>
      <c r="B14" s="27" t="s">
        <v>1</v>
      </c>
      <c r="C14" s="28" t="s">
        <v>115</v>
      </c>
      <c r="D14" s="99" t="s">
        <v>27</v>
      </c>
      <c r="E14" s="100"/>
      <c r="F14" s="100"/>
      <c r="G14" s="101"/>
      <c r="H14" s="29">
        <v>1990</v>
      </c>
      <c r="I14" s="29">
        <f>J14-H14</f>
        <v>398</v>
      </c>
      <c r="J14" s="24">
        <f>H14*1.2</f>
        <v>2388</v>
      </c>
      <c r="K14" s="30"/>
      <c r="L14" s="31">
        <v>45631</v>
      </c>
      <c r="M14" s="32" t="s">
        <v>116</v>
      </c>
      <c r="N14" s="32" t="s">
        <v>117</v>
      </c>
      <c r="O14" s="32">
        <v>35858541</v>
      </c>
      <c r="P14" s="32" t="s">
        <v>17</v>
      </c>
    </row>
    <row r="15" spans="1:16" s="20" customFormat="1" ht="43.5" x14ac:dyDescent="0.35">
      <c r="A15" s="26" t="s">
        <v>38</v>
      </c>
      <c r="B15" s="27" t="s">
        <v>23</v>
      </c>
      <c r="C15" s="28" t="s">
        <v>39</v>
      </c>
      <c r="D15" s="99" t="s">
        <v>40</v>
      </c>
      <c r="E15" s="114"/>
      <c r="F15" s="114"/>
      <c r="G15" s="115"/>
      <c r="H15" s="29">
        <v>2952.48</v>
      </c>
      <c r="I15" s="29">
        <v>0</v>
      </c>
      <c r="J15" s="24">
        <f t="shared" si="0"/>
        <v>2952.48</v>
      </c>
      <c r="K15" s="30"/>
      <c r="L15" s="31">
        <v>45632</v>
      </c>
      <c r="M15" s="32" t="s">
        <v>41</v>
      </c>
      <c r="N15" s="32" t="s">
        <v>42</v>
      </c>
      <c r="O15" s="32">
        <v>35723025</v>
      </c>
      <c r="P15" s="32" t="s">
        <v>17</v>
      </c>
    </row>
    <row r="16" spans="1:16" s="33" customFormat="1" ht="43.5" x14ac:dyDescent="0.35">
      <c r="A16" s="26" t="s">
        <v>38</v>
      </c>
      <c r="B16" s="27" t="s">
        <v>30</v>
      </c>
      <c r="C16" s="28" t="s">
        <v>43</v>
      </c>
      <c r="D16" s="99" t="s">
        <v>27</v>
      </c>
      <c r="E16" s="114"/>
      <c r="F16" s="114"/>
      <c r="G16" s="115"/>
      <c r="H16" s="29">
        <v>34.83</v>
      </c>
      <c r="I16" s="29">
        <f>J16-H16</f>
        <v>6.9660000000000011</v>
      </c>
      <c r="J16" s="24">
        <f>H16*1.2</f>
        <v>41.795999999999999</v>
      </c>
      <c r="K16" s="30"/>
      <c r="L16" s="31">
        <v>45632</v>
      </c>
      <c r="M16" s="32" t="s">
        <v>44</v>
      </c>
      <c r="N16" s="32" t="s">
        <v>45</v>
      </c>
      <c r="O16" s="32">
        <v>36769304</v>
      </c>
      <c r="P16" s="32" t="s">
        <v>17</v>
      </c>
    </row>
    <row r="17" spans="1:16" s="33" customFormat="1" ht="43.5" x14ac:dyDescent="0.35">
      <c r="A17" s="26" t="s">
        <v>38</v>
      </c>
      <c r="B17" s="27" t="s">
        <v>0</v>
      </c>
      <c r="C17" s="28" t="s">
        <v>57</v>
      </c>
      <c r="D17" s="99" t="s">
        <v>27</v>
      </c>
      <c r="E17" s="100"/>
      <c r="F17" s="100"/>
      <c r="G17" s="101"/>
      <c r="H17" s="29">
        <f>J17/1.2</f>
        <v>79.525000000000006</v>
      </c>
      <c r="I17" s="29">
        <f>J17-H17</f>
        <v>15.905000000000001</v>
      </c>
      <c r="J17" s="24">
        <v>95.43</v>
      </c>
      <c r="K17" s="30"/>
      <c r="L17" s="31">
        <v>45632</v>
      </c>
      <c r="M17" s="32" t="s">
        <v>58</v>
      </c>
      <c r="N17" s="32" t="s">
        <v>59</v>
      </c>
      <c r="O17" s="32">
        <v>31331131</v>
      </c>
      <c r="P17" s="32" t="s">
        <v>17</v>
      </c>
    </row>
    <row r="18" spans="1:16" s="33" customFormat="1" ht="43.5" x14ac:dyDescent="0.35">
      <c r="A18" s="26" t="s">
        <v>60</v>
      </c>
      <c r="B18" s="27" t="s">
        <v>23</v>
      </c>
      <c r="C18" s="28" t="s">
        <v>61</v>
      </c>
      <c r="D18" s="99" t="s">
        <v>27</v>
      </c>
      <c r="E18" s="100"/>
      <c r="F18" s="100"/>
      <c r="G18" s="101"/>
      <c r="H18" s="29">
        <v>417.6</v>
      </c>
      <c r="I18" s="29">
        <f>J18-H18</f>
        <v>83.519999999999982</v>
      </c>
      <c r="J18" s="24">
        <f>H18*1.2</f>
        <v>501.12</v>
      </c>
      <c r="K18" s="30"/>
      <c r="L18" s="31">
        <v>45636</v>
      </c>
      <c r="M18" s="32" t="s">
        <v>62</v>
      </c>
      <c r="N18" s="32" t="s">
        <v>63</v>
      </c>
      <c r="O18" s="30" t="s">
        <v>64</v>
      </c>
      <c r="P18" s="32" t="s">
        <v>17</v>
      </c>
    </row>
    <row r="19" spans="1:16" s="33" customFormat="1" ht="43.5" x14ac:dyDescent="0.35">
      <c r="A19" s="26" t="s">
        <v>60</v>
      </c>
      <c r="B19" s="27" t="s">
        <v>30</v>
      </c>
      <c r="C19" s="28" t="s">
        <v>65</v>
      </c>
      <c r="D19" s="99" t="s">
        <v>27</v>
      </c>
      <c r="E19" s="100"/>
      <c r="F19" s="100"/>
      <c r="G19" s="101"/>
      <c r="H19" s="29">
        <f>J19/1.2</f>
        <v>219.41666666666669</v>
      </c>
      <c r="I19" s="29">
        <f>J19-H19</f>
        <v>43.883333333333326</v>
      </c>
      <c r="J19" s="24">
        <v>263.3</v>
      </c>
      <c r="K19" s="30"/>
      <c r="L19" s="31">
        <v>45636</v>
      </c>
      <c r="M19" s="32" t="s">
        <v>67</v>
      </c>
      <c r="N19" s="32" t="s">
        <v>66</v>
      </c>
      <c r="O19" s="32">
        <v>47920670</v>
      </c>
      <c r="P19" s="32" t="s">
        <v>17</v>
      </c>
    </row>
    <row r="20" spans="1:16" s="33" customFormat="1" ht="43.5" x14ac:dyDescent="0.35">
      <c r="A20" s="26" t="s">
        <v>60</v>
      </c>
      <c r="B20" s="27" t="s">
        <v>0</v>
      </c>
      <c r="C20" s="28" t="s">
        <v>68</v>
      </c>
      <c r="D20" s="99" t="s">
        <v>27</v>
      </c>
      <c r="E20" s="100"/>
      <c r="F20" s="100"/>
      <c r="G20" s="101"/>
      <c r="H20" s="29">
        <f>J20/1.2</f>
        <v>41.333333333333336</v>
      </c>
      <c r="I20" s="29">
        <f>J20-H20</f>
        <v>8.2666666666666657</v>
      </c>
      <c r="J20" s="24">
        <v>49.6</v>
      </c>
      <c r="K20" s="30"/>
      <c r="L20" s="31">
        <v>45636</v>
      </c>
      <c r="M20" s="32" t="s">
        <v>69</v>
      </c>
      <c r="N20" s="32" t="s">
        <v>70</v>
      </c>
      <c r="O20" s="32">
        <v>36515388</v>
      </c>
      <c r="P20" s="32" t="s">
        <v>17</v>
      </c>
    </row>
    <row r="21" spans="1:16" s="33" customFormat="1" ht="43.5" x14ac:dyDescent="0.35">
      <c r="A21" s="26" t="s">
        <v>60</v>
      </c>
      <c r="B21" s="27" t="s">
        <v>1</v>
      </c>
      <c r="C21" s="28" t="s">
        <v>71</v>
      </c>
      <c r="D21" s="99" t="s">
        <v>27</v>
      </c>
      <c r="E21" s="100"/>
      <c r="F21" s="100"/>
      <c r="G21" s="101"/>
      <c r="H21" s="29">
        <v>105.7</v>
      </c>
      <c r="I21" s="29">
        <v>0</v>
      </c>
      <c r="J21" s="24">
        <v>105.7</v>
      </c>
      <c r="K21" s="30"/>
      <c r="L21" s="31">
        <v>45636</v>
      </c>
      <c r="M21" s="32" t="s">
        <v>72</v>
      </c>
      <c r="N21" s="32" t="s">
        <v>73</v>
      </c>
      <c r="O21" s="32">
        <v>54266688</v>
      </c>
      <c r="P21" s="32" t="s">
        <v>17</v>
      </c>
    </row>
    <row r="22" spans="1:16" s="33" customFormat="1" ht="43.5" x14ac:dyDescent="0.35">
      <c r="A22" s="26" t="s">
        <v>74</v>
      </c>
      <c r="B22" s="27" t="s">
        <v>23</v>
      </c>
      <c r="C22" s="28" t="s">
        <v>75</v>
      </c>
      <c r="D22" s="99" t="s">
        <v>40</v>
      </c>
      <c r="E22" s="100"/>
      <c r="F22" s="100"/>
      <c r="G22" s="101"/>
      <c r="H22" s="29">
        <v>16800</v>
      </c>
      <c r="I22" s="29">
        <v>0</v>
      </c>
      <c r="J22" s="24">
        <f t="shared" si="0"/>
        <v>16800</v>
      </c>
      <c r="K22" s="30"/>
      <c r="L22" s="31">
        <v>45638</v>
      </c>
      <c r="M22" s="32" t="s">
        <v>76</v>
      </c>
      <c r="N22" s="32" t="s">
        <v>77</v>
      </c>
      <c r="O22" s="32">
        <v>43612865</v>
      </c>
      <c r="P22" s="32" t="s">
        <v>17</v>
      </c>
    </row>
    <row r="23" spans="1:16" s="33" customFormat="1" ht="43.5" customHeight="1" x14ac:dyDescent="0.35">
      <c r="A23" s="26" t="s">
        <v>74</v>
      </c>
      <c r="B23" s="27" t="s">
        <v>30</v>
      </c>
      <c r="C23" s="28" t="s">
        <v>78</v>
      </c>
      <c r="D23" s="99" t="s">
        <v>27</v>
      </c>
      <c r="E23" s="114"/>
      <c r="F23" s="114"/>
      <c r="G23" s="115"/>
      <c r="H23" s="29"/>
      <c r="I23" s="29"/>
      <c r="J23" s="24">
        <f t="shared" si="0"/>
        <v>0</v>
      </c>
      <c r="K23" s="30"/>
      <c r="L23" s="31">
        <v>45638</v>
      </c>
      <c r="M23" s="32" t="s">
        <v>79</v>
      </c>
      <c r="N23" s="32" t="s">
        <v>80</v>
      </c>
      <c r="O23" s="32">
        <v>50046586</v>
      </c>
      <c r="P23" s="32" t="s">
        <v>17</v>
      </c>
    </row>
    <row r="24" spans="1:16" s="33" customFormat="1" ht="43.5" x14ac:dyDescent="0.35">
      <c r="A24" s="26" t="s">
        <v>74</v>
      </c>
      <c r="B24" s="27" t="s">
        <v>0</v>
      </c>
      <c r="C24" s="28" t="s">
        <v>81</v>
      </c>
      <c r="D24" s="116" t="s">
        <v>48</v>
      </c>
      <c r="E24" s="110"/>
      <c r="F24" s="110"/>
      <c r="G24" s="111"/>
      <c r="H24" s="29">
        <v>1125</v>
      </c>
      <c r="I24" s="29"/>
      <c r="J24" s="24">
        <f t="shared" si="0"/>
        <v>1125</v>
      </c>
      <c r="K24" s="30"/>
      <c r="L24" s="31">
        <v>45638</v>
      </c>
      <c r="M24" s="32" t="s">
        <v>82</v>
      </c>
      <c r="N24" s="32" t="s">
        <v>83</v>
      </c>
      <c r="O24" s="32">
        <v>42254302</v>
      </c>
      <c r="P24" s="32" t="s">
        <v>17</v>
      </c>
    </row>
    <row r="25" spans="1:16" s="33" customFormat="1" ht="43.5" x14ac:dyDescent="0.35">
      <c r="A25" s="26" t="s">
        <v>74</v>
      </c>
      <c r="B25" s="34" t="s">
        <v>1</v>
      </c>
      <c r="C25" s="28" t="s">
        <v>84</v>
      </c>
      <c r="D25" s="105" t="s">
        <v>40</v>
      </c>
      <c r="E25" s="114"/>
      <c r="F25" s="114"/>
      <c r="G25" s="115"/>
      <c r="H25" s="29">
        <v>5400</v>
      </c>
      <c r="I25" s="29"/>
      <c r="J25" s="24">
        <f t="shared" si="0"/>
        <v>5400</v>
      </c>
      <c r="K25" s="37"/>
      <c r="L25" s="31">
        <v>45638</v>
      </c>
      <c r="M25" s="32" t="s">
        <v>85</v>
      </c>
      <c r="N25" s="35" t="s">
        <v>86</v>
      </c>
      <c r="O25" s="30" t="s">
        <v>87</v>
      </c>
      <c r="P25" s="35" t="s">
        <v>17</v>
      </c>
    </row>
    <row r="26" spans="1:16" s="33" customFormat="1" ht="43.5" x14ac:dyDescent="0.35">
      <c r="A26" s="26" t="s">
        <v>74</v>
      </c>
      <c r="B26" s="34" t="s">
        <v>88</v>
      </c>
      <c r="C26" s="28" t="s">
        <v>89</v>
      </c>
      <c r="D26" s="105" t="s">
        <v>40</v>
      </c>
      <c r="E26" s="100"/>
      <c r="F26" s="100"/>
      <c r="G26" s="101"/>
      <c r="H26" s="29"/>
      <c r="I26" s="29"/>
      <c r="J26" s="24">
        <f t="shared" si="0"/>
        <v>0</v>
      </c>
      <c r="K26" s="37"/>
      <c r="L26" s="31">
        <v>45638</v>
      </c>
      <c r="M26" s="32" t="s">
        <v>106</v>
      </c>
      <c r="N26" s="35" t="s">
        <v>107</v>
      </c>
      <c r="O26" s="30" t="s">
        <v>108</v>
      </c>
      <c r="P26" s="35" t="s">
        <v>17</v>
      </c>
    </row>
    <row r="27" spans="1:16" s="33" customFormat="1" ht="43.5" x14ac:dyDescent="0.35">
      <c r="A27" s="26" t="s">
        <v>74</v>
      </c>
      <c r="B27" s="33">
        <v>6</v>
      </c>
      <c r="C27" s="38" t="s">
        <v>90</v>
      </c>
      <c r="D27" s="105" t="s">
        <v>18</v>
      </c>
      <c r="E27" s="100"/>
      <c r="F27" s="100"/>
      <c r="G27" s="101"/>
      <c r="H27" s="29"/>
      <c r="I27" s="29"/>
      <c r="J27" s="24">
        <f t="shared" si="0"/>
        <v>0</v>
      </c>
      <c r="K27" s="37"/>
      <c r="L27" s="31">
        <v>45638</v>
      </c>
      <c r="M27" s="32" t="s">
        <v>91</v>
      </c>
      <c r="N27" s="35" t="s">
        <v>92</v>
      </c>
      <c r="O27" s="30" t="s">
        <v>93</v>
      </c>
      <c r="P27" s="35" t="s">
        <v>17</v>
      </c>
    </row>
    <row r="28" spans="1:16" s="33" customFormat="1" ht="43.5" x14ac:dyDescent="0.35">
      <c r="A28" s="26" t="s">
        <v>74</v>
      </c>
      <c r="B28" s="34" t="s">
        <v>94</v>
      </c>
      <c r="C28" s="38" t="s">
        <v>95</v>
      </c>
      <c r="D28" s="105" t="s">
        <v>18</v>
      </c>
      <c r="E28" s="100"/>
      <c r="F28" s="100"/>
      <c r="G28" s="101"/>
      <c r="H28" s="29">
        <f>J28/1.2</f>
        <v>49.35</v>
      </c>
      <c r="I28" s="29">
        <f>J28-H28</f>
        <v>9.8699999999999974</v>
      </c>
      <c r="J28" s="24">
        <v>59.22</v>
      </c>
      <c r="K28" s="30"/>
      <c r="L28" s="31">
        <v>45638</v>
      </c>
      <c r="M28" s="32" t="s">
        <v>91</v>
      </c>
      <c r="N28" s="35" t="s">
        <v>92</v>
      </c>
      <c r="O28" s="30" t="s">
        <v>93</v>
      </c>
      <c r="P28" s="35" t="s">
        <v>17</v>
      </c>
    </row>
    <row r="29" spans="1:16" s="33" customFormat="1" ht="43.5" x14ac:dyDescent="0.35">
      <c r="A29" s="26" t="s">
        <v>96</v>
      </c>
      <c r="B29" s="34" t="s">
        <v>23</v>
      </c>
      <c r="C29" s="28" t="s">
        <v>104</v>
      </c>
      <c r="D29" s="105" t="s">
        <v>99</v>
      </c>
      <c r="E29" s="100"/>
      <c r="F29" s="100"/>
      <c r="G29" s="101"/>
      <c r="H29" s="29"/>
      <c r="I29" s="29"/>
      <c r="J29" s="24">
        <f t="shared" si="0"/>
        <v>0</v>
      </c>
      <c r="K29" s="30"/>
      <c r="L29" s="31">
        <v>45642</v>
      </c>
      <c r="M29" s="32" t="s">
        <v>97</v>
      </c>
      <c r="N29" s="35" t="s">
        <v>105</v>
      </c>
      <c r="O29" s="30" t="s">
        <v>98</v>
      </c>
      <c r="P29" s="35" t="s">
        <v>17</v>
      </c>
    </row>
    <row r="30" spans="1:16" s="33" customFormat="1" ht="43.5" x14ac:dyDescent="0.35">
      <c r="A30" s="26" t="s">
        <v>96</v>
      </c>
      <c r="B30" s="34" t="s">
        <v>30</v>
      </c>
      <c r="C30" s="28" t="s">
        <v>102</v>
      </c>
      <c r="D30" s="109" t="s">
        <v>99</v>
      </c>
      <c r="E30" s="110"/>
      <c r="F30" s="110"/>
      <c r="G30" s="111"/>
      <c r="H30" s="29">
        <v>200</v>
      </c>
      <c r="I30" s="29">
        <v>0</v>
      </c>
      <c r="J30" s="24">
        <f t="shared" si="0"/>
        <v>200</v>
      </c>
      <c r="K30" s="30"/>
      <c r="L30" s="31">
        <v>45642</v>
      </c>
      <c r="M30" s="32" t="s">
        <v>100</v>
      </c>
      <c r="N30" s="35" t="s">
        <v>103</v>
      </c>
      <c r="O30" s="30" t="s">
        <v>101</v>
      </c>
      <c r="P30" s="35" t="s">
        <v>17</v>
      </c>
    </row>
    <row r="31" spans="1:16" s="33" customFormat="1" ht="43.5" x14ac:dyDescent="0.35">
      <c r="A31" s="26" t="s">
        <v>109</v>
      </c>
      <c r="B31" s="27" t="s">
        <v>23</v>
      </c>
      <c r="C31" s="28" t="s">
        <v>110</v>
      </c>
      <c r="D31" s="112" t="s">
        <v>111</v>
      </c>
      <c r="E31" s="113"/>
      <c r="F31" s="113"/>
      <c r="G31" s="113"/>
      <c r="H31" s="29"/>
      <c r="I31" s="29"/>
      <c r="J31" s="24">
        <f t="shared" si="0"/>
        <v>0</v>
      </c>
      <c r="K31" s="30"/>
      <c r="L31" s="31">
        <v>45645</v>
      </c>
      <c r="M31" s="32" t="s">
        <v>112</v>
      </c>
      <c r="N31" s="32" t="s">
        <v>113</v>
      </c>
      <c r="O31" s="30" t="s">
        <v>114</v>
      </c>
      <c r="P31" s="32" t="s">
        <v>17</v>
      </c>
    </row>
    <row r="32" spans="1:16" s="33" customFormat="1" ht="45.65" customHeight="1" x14ac:dyDescent="0.35">
      <c r="A32" s="39"/>
      <c r="B32" s="40"/>
      <c r="C32" s="41"/>
      <c r="D32" s="91"/>
      <c r="E32" s="90"/>
      <c r="F32" s="90"/>
      <c r="G32" s="90"/>
      <c r="H32" s="42"/>
      <c r="I32" s="42"/>
      <c r="J32" s="25"/>
      <c r="K32" s="43"/>
      <c r="L32" s="44"/>
      <c r="M32" s="45"/>
      <c r="N32" s="45"/>
      <c r="O32" s="43"/>
      <c r="P32" s="45"/>
    </row>
    <row r="33" spans="1:16" s="33" customFormat="1" ht="45.65" customHeight="1" x14ac:dyDescent="0.35">
      <c r="A33" s="39"/>
      <c r="B33" s="40"/>
      <c r="C33" s="41"/>
      <c r="D33" s="91"/>
      <c r="E33" s="90"/>
      <c r="F33" s="90"/>
      <c r="G33" s="90"/>
      <c r="H33" s="42"/>
      <c r="I33" s="42"/>
      <c r="J33" s="25"/>
      <c r="K33" s="43"/>
      <c r="L33" s="44"/>
      <c r="M33" s="45"/>
      <c r="N33" s="45"/>
      <c r="O33" s="43"/>
      <c r="P33" s="45"/>
    </row>
    <row r="34" spans="1:16" s="33" customFormat="1" ht="45.65" customHeight="1" x14ac:dyDescent="0.35">
      <c r="A34" s="39"/>
      <c r="B34" s="40"/>
      <c r="C34" s="41"/>
      <c r="D34" s="91"/>
      <c r="E34" s="90"/>
      <c r="F34" s="90"/>
      <c r="G34" s="90"/>
      <c r="H34" s="42"/>
      <c r="I34" s="42"/>
      <c r="J34" s="25"/>
      <c r="K34" s="43"/>
      <c r="L34" s="44"/>
      <c r="M34" s="45"/>
      <c r="N34" s="45"/>
      <c r="O34" s="43"/>
      <c r="P34" s="45"/>
    </row>
    <row r="35" spans="1:16" s="33" customFormat="1" ht="45.65" customHeight="1" x14ac:dyDescent="0.35">
      <c r="A35" s="39"/>
      <c r="B35" s="40"/>
      <c r="C35" s="46"/>
      <c r="D35" s="91"/>
      <c r="E35" s="104"/>
      <c r="F35" s="104"/>
      <c r="G35" s="104"/>
      <c r="H35" s="48"/>
      <c r="I35" s="42"/>
      <c r="J35" s="25"/>
      <c r="K35" s="43"/>
      <c r="L35" s="44"/>
      <c r="O35" s="43"/>
      <c r="P35" s="45"/>
    </row>
    <row r="36" spans="1:16" s="33" customFormat="1" ht="45.65" customHeight="1" x14ac:dyDescent="0.35">
      <c r="A36" s="39"/>
      <c r="B36" s="40"/>
      <c r="C36" s="46"/>
      <c r="D36" s="91"/>
      <c r="E36" s="90"/>
      <c r="F36" s="90"/>
      <c r="G36" s="90"/>
      <c r="H36" s="48"/>
      <c r="I36" s="42"/>
      <c r="J36" s="25"/>
      <c r="K36" s="43"/>
      <c r="L36" s="44"/>
      <c r="O36" s="43"/>
      <c r="P36" s="45"/>
    </row>
    <row r="37" spans="1:16" s="33" customFormat="1" ht="45.65" customHeight="1" x14ac:dyDescent="0.35">
      <c r="A37" s="39"/>
      <c r="B37" s="40"/>
      <c r="C37" s="46"/>
      <c r="D37" s="91"/>
      <c r="E37" s="90"/>
      <c r="F37" s="90"/>
      <c r="G37" s="90"/>
      <c r="H37" s="48"/>
      <c r="I37" s="42"/>
      <c r="J37" s="25"/>
      <c r="K37" s="43"/>
      <c r="L37" s="44"/>
      <c r="M37" s="47"/>
      <c r="O37" s="43"/>
      <c r="P37" s="45"/>
    </row>
    <row r="38" spans="1:16" s="33" customFormat="1" ht="45.65" customHeight="1" x14ac:dyDescent="0.35">
      <c r="A38" s="39"/>
      <c r="B38" s="40"/>
      <c r="C38" s="46"/>
      <c r="D38" s="91"/>
      <c r="E38" s="104"/>
      <c r="F38" s="104"/>
      <c r="G38" s="104"/>
      <c r="H38" s="48"/>
      <c r="I38" s="42"/>
      <c r="J38" s="25"/>
      <c r="K38" s="43"/>
      <c r="L38" s="44"/>
      <c r="M38" s="47"/>
      <c r="N38" s="47"/>
      <c r="O38" s="49"/>
      <c r="P38" s="45"/>
    </row>
    <row r="39" spans="1:16" s="33" customFormat="1" ht="45.65" customHeight="1" x14ac:dyDescent="0.35">
      <c r="A39" s="39"/>
      <c r="B39" s="40"/>
      <c r="C39" s="46"/>
      <c r="D39" s="91"/>
      <c r="E39" s="90"/>
      <c r="F39" s="90"/>
      <c r="G39" s="90"/>
      <c r="H39" s="48"/>
      <c r="I39" s="42"/>
      <c r="J39" s="25"/>
      <c r="K39" s="43"/>
      <c r="L39" s="44"/>
      <c r="M39" s="47"/>
      <c r="N39" s="47"/>
      <c r="O39" s="49"/>
      <c r="P39" s="45"/>
    </row>
    <row r="40" spans="1:16" s="33" customFormat="1" ht="45.65" customHeight="1" x14ac:dyDescent="0.35">
      <c r="A40" s="39"/>
      <c r="B40" s="40"/>
      <c r="C40" s="46"/>
      <c r="D40" s="91"/>
      <c r="E40" s="104"/>
      <c r="F40" s="104"/>
      <c r="G40" s="104"/>
      <c r="H40" s="48"/>
      <c r="I40" s="42"/>
      <c r="J40" s="25"/>
      <c r="K40" s="43"/>
      <c r="L40" s="44"/>
      <c r="N40" s="47"/>
      <c r="O40" s="49"/>
      <c r="P40" s="45"/>
    </row>
    <row r="41" spans="1:16" s="33" customFormat="1" ht="45.65" customHeight="1" x14ac:dyDescent="0.35">
      <c r="A41" s="39"/>
      <c r="B41" s="40"/>
      <c r="C41" s="46"/>
      <c r="D41" s="91"/>
      <c r="E41" s="90"/>
      <c r="F41" s="90"/>
      <c r="G41" s="90"/>
      <c r="H41" s="48"/>
      <c r="I41" s="48"/>
      <c r="J41" s="25"/>
      <c r="K41" s="43"/>
      <c r="L41" s="44"/>
      <c r="N41" s="47"/>
      <c r="O41" s="49"/>
      <c r="P41" s="45"/>
    </row>
    <row r="42" spans="1:16" s="58" customFormat="1" ht="45.65" customHeight="1" x14ac:dyDescent="0.35">
      <c r="A42" s="50"/>
      <c r="B42" s="51"/>
      <c r="C42" s="52"/>
      <c r="D42" s="107"/>
      <c r="E42" s="104"/>
      <c r="F42" s="104"/>
      <c r="G42" s="104"/>
      <c r="H42" s="53"/>
      <c r="I42" s="53"/>
      <c r="J42" s="25"/>
      <c r="K42" s="54"/>
      <c r="L42" s="44"/>
      <c r="M42" s="55"/>
      <c r="N42" s="55"/>
      <c r="O42" s="56"/>
      <c r="P42" s="57"/>
    </row>
    <row r="43" spans="1:16" s="65" customFormat="1" x14ac:dyDescent="0.35">
      <c r="A43" s="59"/>
      <c r="B43" s="60"/>
      <c r="C43" s="61"/>
      <c r="D43" s="106"/>
      <c r="E43" s="106"/>
      <c r="F43" s="106"/>
      <c r="G43" s="106"/>
      <c r="H43" s="62"/>
      <c r="I43" s="53"/>
      <c r="J43" s="25"/>
      <c r="K43" s="63"/>
      <c r="L43" s="64"/>
      <c r="M43" s="57"/>
      <c r="N43" s="57"/>
      <c r="O43" s="63"/>
      <c r="P43" s="57"/>
    </row>
    <row r="44" spans="1:16" s="58" customFormat="1" x14ac:dyDescent="0.35">
      <c r="A44" s="59"/>
      <c r="B44" s="66"/>
      <c r="C44" s="67"/>
      <c r="D44" s="108"/>
      <c r="E44" s="104"/>
      <c r="F44" s="104"/>
      <c r="G44" s="104"/>
      <c r="H44" s="53"/>
      <c r="I44" s="53"/>
      <c r="J44" s="25"/>
      <c r="K44" s="56"/>
      <c r="L44" s="64"/>
      <c r="O44" s="56"/>
      <c r="P44" s="57"/>
    </row>
    <row r="45" spans="1:16" s="58" customFormat="1" x14ac:dyDescent="0.35">
      <c r="A45" s="59"/>
      <c r="B45" s="66"/>
      <c r="C45" s="67"/>
      <c r="D45" s="107"/>
      <c r="E45" s="104"/>
      <c r="F45" s="104"/>
      <c r="G45" s="104"/>
      <c r="H45" s="53"/>
      <c r="I45" s="53"/>
      <c r="J45" s="25"/>
      <c r="K45" s="56"/>
      <c r="L45" s="68"/>
      <c r="P45" s="57"/>
    </row>
    <row r="46" spans="1:16" s="33" customFormat="1" x14ac:dyDescent="0.35">
      <c r="A46" s="69"/>
      <c r="B46" s="70"/>
      <c r="C46" s="46"/>
      <c r="D46" s="91"/>
      <c r="E46" s="104"/>
      <c r="F46" s="104"/>
      <c r="G46" s="104"/>
      <c r="H46" s="48"/>
      <c r="I46" s="48"/>
      <c r="J46" s="25"/>
      <c r="K46" s="49"/>
      <c r="L46" s="71"/>
      <c r="O46" s="49"/>
      <c r="P46" s="45"/>
    </row>
    <row r="47" spans="1:16" s="33" customFormat="1" x14ac:dyDescent="0.35">
      <c r="A47" s="69"/>
      <c r="B47" s="70"/>
      <c r="C47" s="46"/>
      <c r="D47" s="91"/>
      <c r="E47" s="91"/>
      <c r="F47" s="91"/>
      <c r="G47" s="91"/>
      <c r="H47" s="48"/>
      <c r="I47" s="48"/>
      <c r="J47" s="25"/>
      <c r="K47" s="49"/>
      <c r="L47" s="71"/>
      <c r="O47" s="49"/>
      <c r="P47" s="45"/>
    </row>
    <row r="48" spans="1:16" s="33" customFormat="1" x14ac:dyDescent="0.35">
      <c r="A48" s="69"/>
      <c r="B48" s="70"/>
      <c r="C48" s="46"/>
      <c r="D48" s="91"/>
      <c r="E48" s="104"/>
      <c r="F48" s="104"/>
      <c r="G48" s="104"/>
      <c r="H48" s="48"/>
      <c r="I48" s="48"/>
      <c r="J48" s="25"/>
      <c r="K48" s="49"/>
      <c r="L48" s="71"/>
      <c r="M48" s="47"/>
      <c r="O48" s="72"/>
      <c r="P48" s="45"/>
    </row>
    <row r="49" spans="1:16" s="33" customFormat="1" x14ac:dyDescent="0.35">
      <c r="A49" s="69"/>
      <c r="B49" s="70"/>
      <c r="C49" s="46"/>
      <c r="D49" s="91"/>
      <c r="E49" s="104"/>
      <c r="F49" s="104"/>
      <c r="G49" s="104"/>
      <c r="H49" s="48"/>
      <c r="I49" s="48"/>
      <c r="J49" s="25"/>
      <c r="K49" s="49"/>
      <c r="L49" s="71"/>
      <c r="O49" s="72"/>
      <c r="P49" s="45"/>
    </row>
    <row r="50" spans="1:16" s="20" customFormat="1" x14ac:dyDescent="0.35">
      <c r="A50" s="73"/>
      <c r="B50" s="2"/>
      <c r="C50" s="5"/>
      <c r="D50" s="89"/>
      <c r="E50" s="103"/>
      <c r="F50" s="103"/>
      <c r="G50" s="103"/>
      <c r="H50" s="25"/>
      <c r="I50" s="25"/>
      <c r="J50" s="25"/>
      <c r="K50" s="75"/>
      <c r="L50" s="76"/>
      <c r="N50" s="74"/>
      <c r="O50" s="77"/>
      <c r="P50" s="78"/>
    </row>
    <row r="51" spans="1:16" s="20" customFormat="1" x14ac:dyDescent="0.35">
      <c r="A51" s="73"/>
      <c r="B51" s="2"/>
      <c r="C51" s="5"/>
      <c r="D51" s="89"/>
      <c r="E51" s="90"/>
      <c r="F51" s="90"/>
      <c r="G51" s="90"/>
      <c r="H51" s="25"/>
      <c r="I51" s="25"/>
      <c r="J51" s="25"/>
      <c r="K51" s="75"/>
      <c r="L51" s="76"/>
      <c r="O51" s="77"/>
      <c r="P51" s="78"/>
    </row>
    <row r="52" spans="1:16" s="20" customFormat="1" ht="48" customHeight="1" x14ac:dyDescent="0.35">
      <c r="A52" s="73"/>
      <c r="B52" s="79"/>
      <c r="C52" s="80"/>
      <c r="D52" s="102"/>
      <c r="E52" s="102"/>
      <c r="F52" s="102"/>
      <c r="G52" s="102"/>
      <c r="H52" s="81"/>
      <c r="I52" s="25"/>
      <c r="J52" s="25"/>
      <c r="K52" s="75"/>
      <c r="L52" s="76"/>
      <c r="M52" s="82"/>
      <c r="N52" s="78"/>
      <c r="P52" s="78"/>
    </row>
    <row r="53" spans="1:16" s="20" customFormat="1" x14ac:dyDescent="0.35">
      <c r="A53" s="73"/>
      <c r="B53" s="2"/>
      <c r="C53" s="5"/>
      <c r="D53" s="89"/>
      <c r="E53" s="89"/>
      <c r="F53" s="89"/>
      <c r="G53" s="89"/>
      <c r="H53" s="25"/>
      <c r="I53" s="25"/>
      <c r="J53" s="25"/>
      <c r="K53" s="75"/>
      <c r="L53" s="76"/>
      <c r="O53" s="83"/>
      <c r="P53" s="78"/>
    </row>
    <row r="54" spans="1:16" s="20" customFormat="1" x14ac:dyDescent="0.35">
      <c r="A54" s="73"/>
      <c r="B54" s="2"/>
      <c r="C54" s="5"/>
      <c r="D54" s="89"/>
      <c r="E54" s="90"/>
      <c r="F54" s="90"/>
      <c r="G54" s="90"/>
      <c r="H54" s="25"/>
      <c r="I54" s="25"/>
      <c r="J54" s="25"/>
      <c r="K54" s="75"/>
      <c r="L54" s="76"/>
      <c r="O54" s="83"/>
      <c r="P54" s="78"/>
    </row>
    <row r="55" spans="1:16" s="20" customFormat="1" x14ac:dyDescent="0.35">
      <c r="A55" s="73"/>
      <c r="B55" s="2"/>
      <c r="C55" s="5"/>
      <c r="D55" s="89"/>
      <c r="E55" s="90"/>
      <c r="F55" s="90"/>
      <c r="G55" s="90"/>
      <c r="H55" s="25"/>
      <c r="I55" s="25"/>
      <c r="J55" s="25"/>
      <c r="K55" s="75"/>
      <c r="L55" s="76"/>
      <c r="O55" s="83"/>
      <c r="P55" s="78"/>
    </row>
    <row r="56" spans="1:16" s="20" customFormat="1" x14ac:dyDescent="0.35">
      <c r="A56" s="73"/>
      <c r="B56" s="2"/>
      <c r="C56" s="5"/>
      <c r="D56" s="89"/>
      <c r="E56" s="89"/>
      <c r="F56" s="89"/>
      <c r="G56" s="89"/>
      <c r="H56" s="25"/>
      <c r="I56" s="25"/>
      <c r="J56" s="25"/>
      <c r="K56" s="75"/>
      <c r="L56" s="76"/>
      <c r="O56" s="83"/>
      <c r="P56" s="78"/>
    </row>
    <row r="57" spans="1:16" s="20" customFormat="1" x14ac:dyDescent="0.35">
      <c r="A57" s="73"/>
      <c r="B57" s="2"/>
      <c r="C57" s="5"/>
      <c r="D57" s="89"/>
      <c r="E57" s="89"/>
      <c r="F57" s="89"/>
      <c r="G57" s="89"/>
      <c r="H57" s="25"/>
      <c r="I57" s="84"/>
      <c r="J57" s="25"/>
      <c r="K57" s="75"/>
      <c r="L57" s="76"/>
      <c r="O57" s="83"/>
      <c r="P57" s="78"/>
    </row>
    <row r="58" spans="1:16" x14ac:dyDescent="0.35">
      <c r="A58" s="73"/>
      <c r="B58" s="3"/>
      <c r="D58" s="89"/>
      <c r="E58" s="89"/>
      <c r="F58" s="89"/>
      <c r="G58" s="89"/>
      <c r="H58" s="85"/>
      <c r="J58" s="25"/>
      <c r="K58" s="75"/>
      <c r="L58" s="76"/>
      <c r="O58" s="75"/>
      <c r="P58" s="78"/>
    </row>
    <row r="59" spans="1:16" x14ac:dyDescent="0.35">
      <c r="A59" s="73"/>
      <c r="B59" s="3"/>
      <c r="D59" s="89"/>
      <c r="E59" s="89"/>
      <c r="F59" s="89"/>
      <c r="G59" s="89"/>
      <c r="H59" s="85"/>
      <c r="J59" s="25"/>
      <c r="K59" s="75"/>
      <c r="L59" s="76"/>
      <c r="O59" s="75"/>
      <c r="P59" s="78"/>
    </row>
    <row r="60" spans="1:16" x14ac:dyDescent="0.35">
      <c r="A60" s="79"/>
      <c r="B60" s="3"/>
      <c r="D60" s="89"/>
      <c r="E60" s="89"/>
      <c r="F60" s="89"/>
      <c r="G60" s="89"/>
      <c r="H60" s="85"/>
      <c r="J60" s="25"/>
      <c r="K60" s="75"/>
      <c r="L60" s="76"/>
      <c r="M60" s="82"/>
      <c r="N60" s="82"/>
      <c r="O60" s="75"/>
      <c r="P60" s="78"/>
    </row>
    <row r="61" spans="1:16" x14ac:dyDescent="0.35">
      <c r="A61" s="79"/>
      <c r="B61" s="3"/>
      <c r="C61" s="80"/>
      <c r="D61" s="89"/>
      <c r="E61" s="89"/>
      <c r="F61" s="89"/>
      <c r="G61" s="89"/>
      <c r="H61" s="81"/>
      <c r="J61" s="25"/>
      <c r="K61" s="75"/>
      <c r="L61" s="76"/>
      <c r="M61" s="82"/>
      <c r="N61" s="82"/>
      <c r="O61" s="20"/>
      <c r="P61" s="78"/>
    </row>
    <row r="62" spans="1:16" x14ac:dyDescent="0.35">
      <c r="A62" s="79"/>
      <c r="B62" s="3"/>
      <c r="C62" s="80"/>
      <c r="D62" s="89"/>
      <c r="E62" s="89"/>
      <c r="F62" s="89"/>
      <c r="G62" s="89"/>
      <c r="H62" s="81"/>
      <c r="J62" s="25"/>
      <c r="K62" s="75"/>
      <c r="L62" s="76"/>
      <c r="M62" s="82"/>
      <c r="N62" s="82"/>
      <c r="O62" s="20"/>
      <c r="P62" s="78"/>
    </row>
    <row r="63" spans="1:16" x14ac:dyDescent="0.35">
      <c r="A63" s="79"/>
      <c r="B63" s="3"/>
      <c r="C63" s="80"/>
      <c r="D63" s="89"/>
      <c r="E63" s="90"/>
      <c r="F63" s="90"/>
      <c r="G63" s="90"/>
      <c r="H63" s="81"/>
      <c r="J63" s="25"/>
      <c r="K63" s="75"/>
      <c r="L63" s="76"/>
      <c r="M63" s="82"/>
      <c r="N63" s="82"/>
      <c r="O63" s="20"/>
      <c r="P63" s="78"/>
    </row>
    <row r="64" spans="1:16" ht="28" customHeight="1" x14ac:dyDescent="0.35">
      <c r="A64" s="79"/>
      <c r="B64" s="3"/>
      <c r="C64" s="80"/>
      <c r="D64" s="89"/>
      <c r="E64" s="89"/>
      <c r="F64" s="89"/>
      <c r="G64" s="89"/>
      <c r="H64" s="81"/>
      <c r="J64" s="25"/>
      <c r="K64" s="75"/>
      <c r="L64" s="76"/>
      <c r="M64" s="82"/>
      <c r="N64" s="82"/>
      <c r="O64" s="20"/>
      <c r="P64" s="78"/>
    </row>
    <row r="65" spans="1:16" x14ac:dyDescent="0.35">
      <c r="A65" s="79"/>
      <c r="B65" s="3"/>
      <c r="C65" s="80"/>
      <c r="D65" s="89"/>
      <c r="E65" s="89"/>
      <c r="F65" s="89"/>
      <c r="G65" s="89"/>
      <c r="H65" s="81"/>
      <c r="J65" s="25"/>
      <c r="K65" s="75"/>
      <c r="L65" s="76"/>
      <c r="M65" s="82"/>
      <c r="N65" s="82"/>
      <c r="O65" s="20"/>
      <c r="P65" s="78"/>
    </row>
    <row r="66" spans="1:16" x14ac:dyDescent="0.35">
      <c r="A66" s="79"/>
      <c r="B66" s="3"/>
      <c r="C66" s="80"/>
      <c r="D66" s="89"/>
      <c r="E66" s="89"/>
      <c r="F66" s="89"/>
      <c r="G66" s="89"/>
      <c r="H66" s="81"/>
      <c r="J66" s="25"/>
      <c r="K66" s="75"/>
      <c r="L66" s="76"/>
      <c r="M66" s="82"/>
      <c r="N66" s="82"/>
      <c r="O66" s="20"/>
      <c r="P66" s="78"/>
    </row>
    <row r="67" spans="1:16" x14ac:dyDescent="0.35">
      <c r="A67" s="79"/>
      <c r="B67" s="3"/>
      <c r="C67" s="80"/>
      <c r="D67" s="89"/>
      <c r="E67" s="89"/>
      <c r="F67" s="89"/>
      <c r="G67" s="89"/>
      <c r="H67" s="81"/>
      <c r="J67" s="25"/>
      <c r="K67" s="75"/>
      <c r="L67" s="76"/>
      <c r="M67" s="82"/>
      <c r="N67" s="82"/>
      <c r="O67" s="20"/>
      <c r="P67" s="78"/>
    </row>
    <row r="68" spans="1:16" s="20" customFormat="1" x14ac:dyDescent="0.35">
      <c r="A68" s="73"/>
      <c r="B68" s="2"/>
      <c r="C68" s="5"/>
      <c r="D68" s="89"/>
      <c r="E68" s="89"/>
      <c r="F68" s="89"/>
      <c r="G68" s="89"/>
      <c r="H68" s="25"/>
      <c r="I68" s="25"/>
      <c r="J68" s="25"/>
      <c r="K68" s="75"/>
      <c r="L68" s="76"/>
      <c r="O68" s="86"/>
      <c r="P68" s="78"/>
    </row>
    <row r="69" spans="1:16" x14ac:dyDescent="0.35">
      <c r="A69" s="73"/>
      <c r="D69" s="89"/>
      <c r="E69" s="89"/>
      <c r="F69" s="89"/>
      <c r="G69" s="89"/>
      <c r="H69" s="25"/>
      <c r="J69" s="25"/>
      <c r="K69" s="75"/>
      <c r="L69" s="76"/>
      <c r="P69" s="78"/>
    </row>
    <row r="70" spans="1:16" x14ac:dyDescent="0.35">
      <c r="A70" s="73"/>
      <c r="D70" s="89"/>
      <c r="E70" s="89"/>
      <c r="F70" s="89"/>
      <c r="G70" s="89"/>
      <c r="H70" s="25"/>
      <c r="J70" s="25"/>
      <c r="K70" s="75"/>
      <c r="L70" s="76"/>
      <c r="O70" s="86"/>
      <c r="P70" s="78"/>
    </row>
    <row r="71" spans="1:16" x14ac:dyDescent="0.35">
      <c r="A71" s="79"/>
      <c r="B71" s="3"/>
      <c r="C71" s="80"/>
      <c r="D71" s="89"/>
      <c r="E71" s="89"/>
      <c r="F71" s="89"/>
      <c r="G71" s="89"/>
      <c r="H71" s="81"/>
      <c r="J71" s="25"/>
      <c r="K71" s="75"/>
      <c r="L71" s="76"/>
      <c r="M71" s="82"/>
      <c r="N71" s="82"/>
      <c r="O71" s="20"/>
      <c r="P71" s="78"/>
    </row>
    <row r="72" spans="1:16" x14ac:dyDescent="0.35">
      <c r="A72" s="73"/>
      <c r="D72" s="89"/>
      <c r="E72" s="89"/>
      <c r="F72" s="89"/>
      <c r="G72" s="89"/>
      <c r="H72" s="25"/>
      <c r="J72" s="25"/>
      <c r="K72" s="75"/>
      <c r="L72" s="76"/>
      <c r="O72" s="86"/>
      <c r="P72" s="78"/>
    </row>
    <row r="73" spans="1:16" x14ac:dyDescent="0.35">
      <c r="A73" s="73"/>
      <c r="D73" s="89"/>
      <c r="E73" s="89"/>
      <c r="F73" s="89"/>
      <c r="G73" s="89"/>
      <c r="H73" s="25"/>
      <c r="J73" s="25"/>
      <c r="K73" s="75"/>
      <c r="L73" s="76"/>
      <c r="N73" s="74"/>
      <c r="O73" s="83"/>
      <c r="P73" s="78"/>
    </row>
    <row r="74" spans="1:16" x14ac:dyDescent="0.35">
      <c r="A74" s="73"/>
      <c r="D74" s="89"/>
      <c r="E74" s="89"/>
      <c r="F74" s="89"/>
      <c r="G74" s="89"/>
      <c r="H74" s="25"/>
      <c r="J74" s="25"/>
      <c r="K74" s="75"/>
      <c r="L74" s="76"/>
      <c r="P74" s="78"/>
    </row>
    <row r="75" spans="1:16" x14ac:dyDescent="0.35">
      <c r="A75" s="73"/>
      <c r="D75" s="89"/>
      <c r="E75" s="89"/>
      <c r="F75" s="89"/>
      <c r="G75" s="89"/>
      <c r="H75" s="25"/>
      <c r="J75" s="25"/>
      <c r="K75" s="75"/>
      <c r="L75" s="76"/>
      <c r="P75" s="78"/>
    </row>
    <row r="76" spans="1:16" x14ac:dyDescent="0.35">
      <c r="A76" s="73"/>
      <c r="D76" s="89"/>
      <c r="E76" s="89"/>
      <c r="F76" s="89"/>
      <c r="G76" s="89"/>
      <c r="H76" s="25"/>
      <c r="J76" s="25"/>
      <c r="K76" s="75"/>
      <c r="L76" s="76"/>
      <c r="P76" s="78"/>
    </row>
    <row r="77" spans="1:16" x14ac:dyDescent="0.35">
      <c r="A77" s="73"/>
      <c r="D77" s="89"/>
      <c r="E77" s="89"/>
      <c r="F77" s="89"/>
      <c r="G77" s="89"/>
      <c r="H77" s="25"/>
      <c r="J77" s="25"/>
      <c r="K77" s="75"/>
      <c r="L77" s="76"/>
      <c r="P77" s="78"/>
    </row>
    <row r="78" spans="1:16" x14ac:dyDescent="0.35">
      <c r="A78" s="79"/>
      <c r="C78" s="80"/>
      <c r="D78" s="89"/>
      <c r="E78" s="89"/>
      <c r="F78" s="89"/>
      <c r="G78" s="89"/>
      <c r="H78" s="81"/>
      <c r="J78" s="25"/>
      <c r="K78" s="75"/>
      <c r="L78" s="76"/>
      <c r="M78" s="82"/>
      <c r="N78" s="82"/>
      <c r="O78" s="20"/>
      <c r="P78" s="78"/>
    </row>
    <row r="79" spans="1:16" x14ac:dyDescent="0.35">
      <c r="A79" s="79"/>
      <c r="D79" s="89"/>
      <c r="E79" s="89"/>
      <c r="F79" s="89"/>
      <c r="G79" s="89"/>
      <c r="H79" s="25"/>
      <c r="J79" s="25"/>
      <c r="K79" s="75"/>
      <c r="L79" s="76"/>
      <c r="P79" s="78"/>
    </row>
    <row r="80" spans="1:16" x14ac:dyDescent="0.35">
      <c r="A80" s="79"/>
      <c r="B80" s="3"/>
      <c r="C80" s="80"/>
      <c r="D80" s="89"/>
      <c r="E80" s="89"/>
      <c r="F80" s="89"/>
      <c r="G80" s="89"/>
      <c r="H80" s="87"/>
      <c r="J80" s="25"/>
      <c r="K80" s="75"/>
      <c r="L80" s="76"/>
      <c r="M80" s="82"/>
      <c r="N80" s="82"/>
      <c r="O80" s="20"/>
      <c r="P80" s="78"/>
    </row>
    <row r="81" spans="1:16" x14ac:dyDescent="0.35">
      <c r="A81" s="79"/>
      <c r="B81" s="3"/>
      <c r="C81" s="80"/>
      <c r="D81" s="89"/>
      <c r="E81" s="89"/>
      <c r="F81" s="89"/>
      <c r="G81" s="89"/>
      <c r="H81" s="81"/>
      <c r="J81" s="25"/>
      <c r="K81" s="75"/>
      <c r="L81" s="76"/>
      <c r="M81" s="82"/>
      <c r="N81" s="82"/>
      <c r="O81" s="20"/>
      <c r="P81" s="78"/>
    </row>
    <row r="82" spans="1:16" x14ac:dyDescent="0.35">
      <c r="A82" s="79"/>
      <c r="B82" s="3"/>
      <c r="C82" s="80"/>
      <c r="D82" s="89"/>
      <c r="E82" s="89"/>
      <c r="F82" s="89"/>
      <c r="G82" s="89"/>
      <c r="H82" s="81"/>
      <c r="J82" s="25"/>
      <c r="K82" s="75"/>
      <c r="L82" s="76"/>
      <c r="M82" s="82"/>
      <c r="N82" s="82"/>
      <c r="O82" s="20"/>
      <c r="P82" s="78"/>
    </row>
    <row r="83" spans="1:16" x14ac:dyDescent="0.35">
      <c r="A83" s="79"/>
      <c r="B83" s="3"/>
      <c r="C83" s="80"/>
      <c r="D83" s="89"/>
      <c r="E83" s="89"/>
      <c r="F83" s="89"/>
      <c r="G83" s="89"/>
      <c r="H83" s="81"/>
      <c r="J83" s="25"/>
      <c r="K83" s="75"/>
      <c r="L83" s="76"/>
      <c r="M83" s="82"/>
      <c r="N83" s="82"/>
      <c r="O83" s="88"/>
      <c r="P83" s="78"/>
    </row>
    <row r="84" spans="1:16" x14ac:dyDescent="0.35">
      <c r="A84" s="79"/>
      <c r="B84" s="3"/>
      <c r="C84" s="80"/>
      <c r="D84" s="89"/>
      <c r="E84" s="89"/>
      <c r="F84" s="89"/>
      <c r="G84" s="89"/>
      <c r="H84" s="81"/>
      <c r="J84" s="25"/>
      <c r="K84" s="75"/>
      <c r="L84" s="76"/>
      <c r="M84" s="82"/>
      <c r="N84" s="82"/>
      <c r="O84" s="20"/>
      <c r="P84" s="78"/>
    </row>
    <row r="85" spans="1:16" x14ac:dyDescent="0.35">
      <c r="A85" s="79"/>
      <c r="B85" s="3"/>
      <c r="C85" s="80"/>
      <c r="D85" s="89"/>
      <c r="E85" s="89"/>
      <c r="F85" s="89"/>
      <c r="G85" s="89"/>
      <c r="H85" s="81"/>
      <c r="J85" s="25"/>
      <c r="K85" s="75"/>
      <c r="L85" s="76"/>
      <c r="M85" s="82"/>
      <c r="N85" s="82"/>
      <c r="O85" s="20"/>
      <c r="P85" s="78"/>
    </row>
    <row r="86" spans="1:16" x14ac:dyDescent="0.35">
      <c r="A86" s="79"/>
      <c r="B86" s="3"/>
      <c r="C86" s="80"/>
      <c r="D86" s="89"/>
      <c r="E86" s="89"/>
      <c r="F86" s="89"/>
      <c r="G86" s="89"/>
      <c r="H86" s="81"/>
      <c r="J86" s="25"/>
      <c r="K86" s="75"/>
      <c r="L86" s="76"/>
      <c r="M86" s="82"/>
      <c r="N86" s="82"/>
      <c r="O86" s="20"/>
      <c r="P86" s="78"/>
    </row>
    <row r="87" spans="1:16" x14ac:dyDescent="0.35">
      <c r="A87" s="79"/>
      <c r="B87" s="3"/>
      <c r="C87" s="80"/>
      <c r="D87" s="89"/>
      <c r="E87" s="89"/>
      <c r="F87" s="89"/>
      <c r="G87" s="89"/>
      <c r="H87" s="81"/>
      <c r="J87" s="25"/>
      <c r="K87" s="75"/>
      <c r="L87" s="76"/>
      <c r="M87" s="82"/>
      <c r="N87" s="82"/>
      <c r="O87" s="88"/>
      <c r="P87" s="78"/>
    </row>
    <row r="88" spans="1:16" x14ac:dyDescent="0.35">
      <c r="A88" s="79"/>
      <c r="B88" s="3"/>
      <c r="C88" s="80"/>
      <c r="D88" s="89"/>
      <c r="E88" s="89"/>
      <c r="F88" s="89"/>
      <c r="G88" s="89"/>
      <c r="H88" s="81"/>
      <c r="J88" s="25"/>
      <c r="K88" s="75"/>
      <c r="L88" s="76"/>
      <c r="M88" s="82"/>
      <c r="N88" s="82"/>
      <c r="O88" s="20"/>
      <c r="P88" s="78"/>
    </row>
    <row r="89" spans="1:16" x14ac:dyDescent="0.35">
      <c r="A89" s="79"/>
      <c r="B89" s="3"/>
      <c r="C89" s="80"/>
      <c r="D89" s="89"/>
      <c r="E89" s="89"/>
      <c r="F89" s="89"/>
      <c r="G89" s="89"/>
      <c r="H89" s="81"/>
      <c r="J89" s="25"/>
      <c r="K89" s="75"/>
      <c r="L89" s="76"/>
      <c r="M89" s="82"/>
      <c r="N89" s="82"/>
      <c r="O89" s="20"/>
      <c r="P89" s="78"/>
    </row>
    <row r="90" spans="1:16" x14ac:dyDescent="0.35">
      <c r="A90" s="79"/>
      <c r="B90" s="3"/>
      <c r="C90" s="80"/>
      <c r="D90" s="89"/>
      <c r="E90" s="89"/>
      <c r="F90" s="89"/>
      <c r="G90" s="89"/>
      <c r="H90" s="81"/>
      <c r="J90" s="25"/>
      <c r="K90" s="75"/>
      <c r="L90" s="76"/>
      <c r="M90" s="82"/>
      <c r="N90" s="82"/>
      <c r="O90" s="20"/>
      <c r="P90" s="78"/>
    </row>
    <row r="91" spans="1:16" x14ac:dyDescent="0.35">
      <c r="A91" s="79"/>
      <c r="B91" s="3"/>
      <c r="C91" s="80"/>
      <c r="D91" s="89"/>
      <c r="E91" s="89"/>
      <c r="F91" s="89"/>
      <c r="G91" s="89"/>
      <c r="H91" s="81"/>
      <c r="J91" s="25"/>
      <c r="K91" s="75"/>
      <c r="L91" s="76"/>
      <c r="M91" s="82"/>
      <c r="N91" s="82"/>
      <c r="O91" s="20"/>
      <c r="P91" s="78"/>
    </row>
    <row r="92" spans="1:16" x14ac:dyDescent="0.35">
      <c r="A92" s="79"/>
      <c r="B92" s="3"/>
      <c r="C92" s="80"/>
      <c r="D92" s="89"/>
      <c r="E92" s="89"/>
      <c r="F92" s="89"/>
      <c r="G92" s="89"/>
      <c r="H92" s="81"/>
      <c r="J92" s="25"/>
      <c r="K92" s="75"/>
      <c r="L92" s="76"/>
      <c r="M92" s="82"/>
      <c r="N92" s="82"/>
      <c r="O92" s="20"/>
      <c r="P92" s="78"/>
    </row>
    <row r="93" spans="1:16" x14ac:dyDescent="0.35">
      <c r="A93" s="79"/>
      <c r="B93" s="3"/>
      <c r="C93" s="80"/>
      <c r="D93" s="89"/>
      <c r="E93" s="89"/>
      <c r="F93" s="89"/>
      <c r="G93" s="89"/>
      <c r="H93" s="81"/>
      <c r="J93" s="25"/>
      <c r="K93" s="75"/>
      <c r="L93" s="76"/>
      <c r="M93" s="82"/>
      <c r="N93" s="82"/>
      <c r="O93" s="20"/>
      <c r="P93" s="78"/>
    </row>
    <row r="94" spans="1:16" x14ac:dyDescent="0.35">
      <c r="A94" s="79"/>
      <c r="B94" s="3"/>
      <c r="C94" s="80"/>
      <c r="D94" s="89"/>
      <c r="E94" s="89"/>
      <c r="F94" s="89"/>
      <c r="G94" s="89"/>
      <c r="H94" s="81"/>
      <c r="J94" s="25"/>
      <c r="K94" s="75"/>
      <c r="L94" s="76"/>
      <c r="M94" s="82"/>
      <c r="N94" s="82"/>
      <c r="O94" s="20"/>
      <c r="P94" s="78"/>
    </row>
    <row r="95" spans="1:16" x14ac:dyDescent="0.35">
      <c r="A95" s="79"/>
      <c r="B95" s="3"/>
      <c r="C95" s="80"/>
      <c r="D95" s="89"/>
      <c r="E95" s="89"/>
      <c r="F95" s="89"/>
      <c r="G95" s="89"/>
      <c r="H95" s="81"/>
      <c r="J95" s="25"/>
      <c r="K95" s="75"/>
      <c r="L95" s="76"/>
      <c r="M95" s="82"/>
      <c r="N95" s="82"/>
      <c r="O95" s="20"/>
      <c r="P95" s="78"/>
    </row>
    <row r="96" spans="1:16" x14ac:dyDescent="0.35">
      <c r="B96" s="3"/>
      <c r="C96" s="80"/>
      <c r="D96" s="89"/>
      <c r="E96" s="89"/>
      <c r="F96" s="89"/>
      <c r="G96" s="89"/>
      <c r="H96" s="81"/>
      <c r="J96" s="25"/>
      <c r="K96" s="75"/>
      <c r="L96" s="76"/>
      <c r="M96" s="82"/>
      <c r="N96" s="82"/>
      <c r="O96" s="20"/>
      <c r="P96" s="78"/>
    </row>
    <row r="97" spans="2:16" x14ac:dyDescent="0.35">
      <c r="B97" s="3"/>
      <c r="C97" s="80"/>
      <c r="D97" s="89"/>
      <c r="E97" s="89"/>
      <c r="F97" s="89"/>
      <c r="G97" s="89"/>
      <c r="H97" s="81"/>
      <c r="J97" s="25"/>
      <c r="K97" s="75"/>
      <c r="L97" s="76"/>
      <c r="M97" s="82"/>
      <c r="N97" s="82"/>
      <c r="O97" s="20"/>
      <c r="P97" s="78"/>
    </row>
    <row r="98" spans="2:16" x14ac:dyDescent="0.35">
      <c r="B98" s="3"/>
      <c r="C98" s="80"/>
      <c r="D98" s="89"/>
      <c r="E98" s="89"/>
      <c r="F98" s="89"/>
      <c r="G98" s="89"/>
      <c r="H98" s="81"/>
      <c r="J98" s="25"/>
      <c r="K98" s="75"/>
      <c r="L98" s="76"/>
      <c r="M98" s="82"/>
      <c r="N98" s="82"/>
      <c r="O98" s="20"/>
      <c r="P98" s="78"/>
    </row>
  </sheetData>
  <mergeCells count="99">
    <mergeCell ref="D19:G19"/>
    <mergeCell ref="D20:G20"/>
    <mergeCell ref="D5:G5"/>
    <mergeCell ref="D13:G13"/>
    <mergeCell ref="D12:G12"/>
    <mergeCell ref="D7:G7"/>
    <mergeCell ref="D6:G6"/>
    <mergeCell ref="D37:G37"/>
    <mergeCell ref="D32:G32"/>
    <mergeCell ref="D33:G33"/>
    <mergeCell ref="D16:G16"/>
    <mergeCell ref="D17:G17"/>
    <mergeCell ref="D21:G21"/>
    <mergeCell ref="D22:G22"/>
    <mergeCell ref="D18:G18"/>
    <mergeCell ref="D10:G10"/>
    <mergeCell ref="D9:G9"/>
    <mergeCell ref="D15:G15"/>
    <mergeCell ref="D8:G8"/>
    <mergeCell ref="D54:G54"/>
    <mergeCell ref="D55:G55"/>
    <mergeCell ref="D57:G57"/>
    <mergeCell ref="D28:G28"/>
    <mergeCell ref="D29:G29"/>
    <mergeCell ref="D43:G43"/>
    <mergeCell ref="D35:G35"/>
    <mergeCell ref="D53:G53"/>
    <mergeCell ref="D46:G46"/>
    <mergeCell ref="D45:G45"/>
    <mergeCell ref="D44:G44"/>
    <mergeCell ref="D30:G30"/>
    <mergeCell ref="D38:G38"/>
    <mergeCell ref="D40:G40"/>
    <mergeCell ref="D42:G42"/>
    <mergeCell ref="D31:G31"/>
    <mergeCell ref="D47:G47"/>
    <mergeCell ref="D52:G52"/>
    <mergeCell ref="D50:G50"/>
    <mergeCell ref="D49:G49"/>
    <mergeCell ref="D48:G48"/>
    <mergeCell ref="D51:G51"/>
    <mergeCell ref="D41:G41"/>
    <mergeCell ref="D36:G36"/>
    <mergeCell ref="D39:G39"/>
    <mergeCell ref="A1:P1"/>
    <mergeCell ref="A3:B3"/>
    <mergeCell ref="D3:G3"/>
    <mergeCell ref="A4:B4"/>
    <mergeCell ref="D4:G4"/>
    <mergeCell ref="D14:G14"/>
    <mergeCell ref="D11:G11"/>
    <mergeCell ref="D25:G25"/>
    <mergeCell ref="D24:G24"/>
    <mergeCell ref="D23:G23"/>
    <mergeCell ref="D34:G34"/>
    <mergeCell ref="D27:G27"/>
    <mergeCell ref="D26:G26"/>
    <mergeCell ref="D81:G81"/>
    <mergeCell ref="D84:G84"/>
    <mergeCell ref="D85:G85"/>
    <mergeCell ref="D83:G83"/>
    <mergeCell ref="D82:G82"/>
    <mergeCell ref="D96:G96"/>
    <mergeCell ref="D61:G61"/>
    <mergeCell ref="D63:G63"/>
    <mergeCell ref="D60:G60"/>
    <mergeCell ref="D58:G58"/>
    <mergeCell ref="D70:G70"/>
    <mergeCell ref="D69:G69"/>
    <mergeCell ref="D68:G68"/>
    <mergeCell ref="D64:G64"/>
    <mergeCell ref="D65:G65"/>
    <mergeCell ref="D66:G66"/>
    <mergeCell ref="D59:G59"/>
    <mergeCell ref="D72:G72"/>
    <mergeCell ref="D74:G74"/>
    <mergeCell ref="D75:G75"/>
    <mergeCell ref="D76:G76"/>
    <mergeCell ref="D71:G71"/>
    <mergeCell ref="D56:G56"/>
    <mergeCell ref="D67:G67"/>
    <mergeCell ref="D62:G62"/>
    <mergeCell ref="D73:G73"/>
    <mergeCell ref="D97:G97"/>
    <mergeCell ref="D98:G98"/>
    <mergeCell ref="D78:G78"/>
    <mergeCell ref="D77:G77"/>
    <mergeCell ref="D91:G91"/>
    <mergeCell ref="D92:G92"/>
    <mergeCell ref="D93:G93"/>
    <mergeCell ref="D94:G94"/>
    <mergeCell ref="D95:G95"/>
    <mergeCell ref="D86:G86"/>
    <mergeCell ref="D87:G87"/>
    <mergeCell ref="D88:G88"/>
    <mergeCell ref="D89:G89"/>
    <mergeCell ref="D90:G90"/>
    <mergeCell ref="D79:G79"/>
    <mergeCell ref="D80:G80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3952-A29C-4854-A39F-E49FB521BCB7}">
  <dimension ref="A19"/>
  <sheetViews>
    <sheetView topLeftCell="A11" workbookViewId="0">
      <selection activeCell="B19" sqref="A1:B19"/>
    </sheetView>
  </sheetViews>
  <sheetFormatPr defaultRowHeight="14.5" x14ac:dyDescent="0.35"/>
  <sheetData>
    <row r="19" spans="1:1" x14ac:dyDescent="0.35">
      <c r="A19" s="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b68ac6-6846-47ee-85a6-d87a139cbb2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0C9F30CD2C7940B16A3A68CF723E1E" ma:contentTypeVersion="6" ma:contentTypeDescription="Umožňuje vytvoriť nový dokument." ma:contentTypeScope="" ma:versionID="303de90c47e2804b56e71541472a21d9">
  <xsd:schema xmlns:xsd="http://www.w3.org/2001/XMLSchema" xmlns:xs="http://www.w3.org/2001/XMLSchema" xmlns:p="http://schemas.microsoft.com/office/2006/metadata/properties" xmlns:ns3="4fb68ac6-6846-47ee-85a6-d87a139cbb2a" targetNamespace="http://schemas.microsoft.com/office/2006/metadata/properties" ma:root="true" ma:fieldsID="c3e36075b1b7276ada7ee04a78d0655a" ns3:_="">
    <xsd:import namespace="4fb68ac6-6846-47ee-85a6-d87a139cbb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68ac6-6846-47ee-85a6-d87a139cbb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11F033-A7D2-4760-9A96-043B293337BF}">
  <ds:schemaRefs>
    <ds:schemaRef ds:uri="http://schemas.microsoft.com/office/2006/documentManagement/types"/>
    <ds:schemaRef ds:uri="http://www.w3.org/XML/1998/namespace"/>
    <ds:schemaRef ds:uri="http://purl.org/dc/terms/"/>
    <ds:schemaRef ds:uri="4fb68ac6-6846-47ee-85a6-d87a139cbb2a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05E08C3-F31F-4631-803A-C64AF820F3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D9420E-5D6E-42FB-94B6-1C8F4F3AD1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b68ac6-6846-47ee-85a6-d87a139cb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december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Alžbeta Kostková</cp:lastModifiedBy>
  <dcterms:created xsi:type="dcterms:W3CDTF">2022-05-27T11:53:48Z</dcterms:created>
  <dcterms:modified xsi:type="dcterms:W3CDTF">2025-01-09T07:54:39Z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0x010100570C9F30CD2C7940B16A3A68CF723E1E</vt:lpwstr>
  </property>
</Properties>
</file>